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8_{076E5C4E-91AA-4F4E-B9E4-DE34B30D117C}" xr6:coauthVersionLast="47" xr6:coauthVersionMax="47" xr10:uidLastSave="{00000000-0000-0000-0000-000000000000}"/>
  <bookViews>
    <workbookView xWindow="-120" yWindow="-120" windowWidth="29040" windowHeight="15720" xr2:uid="{9B33D6E4-AE3D-414B-B7A0-312D2E284432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3" i="1"/>
  <c r="G30" i="1"/>
  <c r="F30" i="1"/>
  <c r="E30" i="1"/>
  <c r="F29" i="1"/>
  <c r="F31" i="1" s="1"/>
  <c r="E29" i="1"/>
  <c r="E31" i="1" s="1"/>
  <c r="G31" i="1" s="1"/>
  <c r="G26" i="1"/>
  <c r="F26" i="1"/>
  <c r="E26" i="1"/>
  <c r="F25" i="1"/>
  <c r="F27" i="1" s="1"/>
  <c r="E25" i="1"/>
  <c r="G25" i="1" s="1"/>
  <c r="G24" i="1"/>
  <c r="G23" i="1"/>
  <c r="F21" i="1"/>
  <c r="G21" i="1" s="1"/>
  <c r="E21" i="1"/>
  <c r="G20" i="1"/>
  <c r="G19" i="1"/>
  <c r="G18" i="1"/>
  <c r="G17" i="1"/>
  <c r="G16" i="1"/>
  <c r="G15" i="1"/>
  <c r="G14" i="1"/>
  <c r="F13" i="1"/>
  <c r="F22" i="1" s="1"/>
  <c r="E13" i="1"/>
  <c r="G13" i="1" s="1"/>
  <c r="G12" i="1"/>
  <c r="G11" i="1"/>
  <c r="G10" i="1"/>
  <c r="G9" i="1"/>
  <c r="G8" i="1"/>
  <c r="F28" i="1" l="1"/>
  <c r="F32" i="1" s="1"/>
  <c r="F34" i="1" s="1"/>
  <c r="F39" i="1" s="1"/>
  <c r="E27" i="1"/>
  <c r="G27" i="1" s="1"/>
  <c r="E22" i="1"/>
  <c r="G29" i="1"/>
  <c r="E28" i="1" l="1"/>
  <c r="G22" i="1"/>
  <c r="E32" i="1" l="1"/>
  <c r="G28" i="1"/>
  <c r="G32" i="1" l="1"/>
  <c r="E34" i="1"/>
  <c r="G34" i="1" l="1"/>
  <c r="E39" i="1"/>
  <c r="G39" i="1" s="1"/>
</calcChain>
</file>

<file path=xl/sharedStrings.xml><?xml version="1.0" encoding="utf-8"?>
<sst xmlns="http://schemas.openxmlformats.org/spreadsheetml/2006/main" count="50" uniqueCount="46">
  <si>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</si>
  <si>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</si>
  <si>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</si>
  <si>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</si>
  <si>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</si>
  <si>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</si>
  <si>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</si>
  <si>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</si>
  <si>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</si>
  <si>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</si>
  <si>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会費収益</t>
  </si>
  <si>
    <t>寄附金収益</t>
  </si>
  <si>
    <t>経常経費補助金収益</t>
  </si>
  <si>
    <t>受託金収益</t>
  </si>
  <si>
    <t>事業収益</t>
  </si>
  <si>
    <t>サービス活動収益計（１）</t>
  </si>
  <si>
    <t>費用</t>
  </si>
  <si>
    <t>人件費</t>
  </si>
  <si>
    <t>事業費</t>
  </si>
  <si>
    <t>事務費</t>
  </si>
  <si>
    <t>共同募金配分金事業費</t>
  </si>
  <si>
    <t>助成金費用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</si>
  <si>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</si>
  <si>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</si>
  <si>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</si>
  <si>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</si>
  <si>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</si>
  <si>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</si>
  <si>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</si>
  <si>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</si>
  <si>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</si>
  <si>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</si>
  <si>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</si>
  <si>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</si>
  <si>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特別収益計（８）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</si>
  <si>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</si>
  <si>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</si>
  <si>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</si>
  <si>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</si>
  <si>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</si>
  <si>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</si>
  <si>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</si>
  <si>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基金取崩額（１５）</t>
  </si>
  <si>
    <t>その他の積立金取崩額（１６）</t>
  </si>
  <si>
    <t>その他の積立金積立額（１７）</t>
  </si>
  <si>
    <t>次期繰越活動増減差額（１８）＝（１３）＋（１４）＋（１５）＋（１６）－（１７）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</si>
</sst>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horizontal="left" vertical="center" textRotation="255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center" textRotation="255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horizontal="left" vertical="top" shrinkToFit="1"/>
    </xf>
    <xf numFmtId="176" fontId="9" fillId="0" borderId="12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D49F7AD1-8FE3-4B4F-B78B-194DC64D8477}"/>
    <cellStyle name="標準 3" xfId="1" xr:uid="{9AC4F022-7B5D-4293-B550-892AEA991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E3AA-DDF0-410B-A1C2-4AE945AF00AF}">
  <sheetPr>
    <pageSetUpPr fitToPage="1"/>
  </sheetPr>
  <dimension ref="B2:G39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674000</v>
      </c>
      <c r="F8" s="13">
        <v>675000</v>
      </c>
      <c r="G8" s="12">
        <f>E8-F8</f>
        <v>-1000</v>
      </c>
    </row>
    <row r="9" spans="2:7" x14ac:dyDescent="0.4">
      <c r="B9" s="14"/>
      <c r="C9" s="14"/>
      <c r="D9" s="15" t="s">
        <v>11</v>
      </c>
      <c r="E9" s="16">
        <v>100000</v>
      </c>
      <c r="F9" s="17">
        <v>100000</v>
      </c>
      <c r="G9" s="16">
        <f t="shared" ref="G9:G39" si="0">E9-F9</f>
        <v>0</v>
      </c>
    </row>
    <row r="10" spans="2:7" x14ac:dyDescent="0.4">
      <c r="B10" s="14"/>
      <c r="C10" s="14"/>
      <c r="D10" s="15" t="s">
        <v>12</v>
      </c>
      <c r="E10" s="16">
        <v>30640400</v>
      </c>
      <c r="F10" s="17">
        <v>29534342</v>
      </c>
      <c r="G10" s="16">
        <f t="shared" si="0"/>
        <v>1106058</v>
      </c>
    </row>
    <row r="11" spans="2:7" x14ac:dyDescent="0.4">
      <c r="B11" s="14"/>
      <c r="C11" s="14"/>
      <c r="D11" s="15" t="s">
        <v>13</v>
      </c>
      <c r="E11" s="16">
        <v>64873879</v>
      </c>
      <c r="F11" s="17">
        <v>57578450</v>
      </c>
      <c r="G11" s="16">
        <f t="shared" si="0"/>
        <v>7295429</v>
      </c>
    </row>
    <row r="12" spans="2:7" x14ac:dyDescent="0.4">
      <c r="B12" s="14"/>
      <c r="C12" s="14"/>
      <c r="D12" s="15" t="s">
        <v>14</v>
      </c>
      <c r="E12" s="16">
        <v>179420</v>
      </c>
      <c r="F12" s="18">
        <v>133480</v>
      </c>
      <c r="G12" s="16">
        <f t="shared" si="0"/>
        <v>45940</v>
      </c>
    </row>
    <row r="13" spans="2:7" x14ac:dyDescent="0.4">
      <c r="B13" s="14"/>
      <c r="C13" s="19"/>
      <c r="D13" s="20" t="s">
        <v>15</v>
      </c>
      <c r="E13" s="21">
        <f>+E8+E9+E10+E11+E12</f>
        <v>96467699</v>
      </c>
      <c r="F13" s="22">
        <f>+F8+F9+F10+F11+F12</f>
        <v>88021272</v>
      </c>
      <c r="G13" s="21">
        <f t="shared" si="0"/>
        <v>8446427</v>
      </c>
    </row>
    <row r="14" spans="2:7" x14ac:dyDescent="0.4">
      <c r="B14" s="14"/>
      <c r="C14" s="10" t="s">
        <v>16</v>
      </c>
      <c r="D14" s="15" t="s">
        <v>17</v>
      </c>
      <c r="E14" s="16">
        <v>61221814</v>
      </c>
      <c r="F14" s="13">
        <v>58438751</v>
      </c>
      <c r="G14" s="16">
        <f t="shared" si="0"/>
        <v>2783063</v>
      </c>
    </row>
    <row r="15" spans="2:7" x14ac:dyDescent="0.4">
      <c r="B15" s="14"/>
      <c r="C15" s="14"/>
      <c r="D15" s="15" t="s">
        <v>18</v>
      </c>
      <c r="E15" s="16">
        <v>29062352</v>
      </c>
      <c r="F15" s="17">
        <v>27031072</v>
      </c>
      <c r="G15" s="16">
        <f t="shared" si="0"/>
        <v>2031280</v>
      </c>
    </row>
    <row r="16" spans="2:7" x14ac:dyDescent="0.4">
      <c r="B16" s="14"/>
      <c r="C16" s="14"/>
      <c r="D16" s="15" t="s">
        <v>19</v>
      </c>
      <c r="E16" s="16">
        <v>5932783</v>
      </c>
      <c r="F16" s="17">
        <v>4924633</v>
      </c>
      <c r="G16" s="16">
        <f t="shared" si="0"/>
        <v>1008150</v>
      </c>
    </row>
    <row r="17" spans="2:7" x14ac:dyDescent="0.4">
      <c r="B17" s="14"/>
      <c r="C17" s="14"/>
      <c r="D17" s="15" t="s">
        <v>20</v>
      </c>
      <c r="E17" s="16">
        <v>321791</v>
      </c>
      <c r="F17" s="17">
        <v>315215</v>
      </c>
      <c r="G17" s="16">
        <f t="shared" si="0"/>
        <v>6576</v>
      </c>
    </row>
    <row r="18" spans="2:7" x14ac:dyDescent="0.4">
      <c r="B18" s="14"/>
      <c r="C18" s="14"/>
      <c r="D18" s="15" t="s">
        <v>21</v>
      </c>
      <c r="E18" s="16">
        <v>80000</v>
      </c>
      <c r="F18" s="17">
        <v>85000</v>
      </c>
      <c r="G18" s="16">
        <f t="shared" si="0"/>
        <v>-5000</v>
      </c>
    </row>
    <row r="19" spans="2:7" x14ac:dyDescent="0.4">
      <c r="B19" s="14"/>
      <c r="C19" s="14"/>
      <c r="D19" s="15" t="s">
        <v>22</v>
      </c>
      <c r="E19" s="16">
        <v>201359</v>
      </c>
      <c r="F19" s="17">
        <v>530738</v>
      </c>
      <c r="G19" s="16">
        <f t="shared" si="0"/>
        <v>-329379</v>
      </c>
    </row>
    <row r="20" spans="2:7" x14ac:dyDescent="0.4">
      <c r="B20" s="14"/>
      <c r="C20" s="14"/>
      <c r="D20" s="15" t="s">
        <v>23</v>
      </c>
      <c r="E20" s="16">
        <v>-23046</v>
      </c>
      <c r="F20" s="18">
        <v>-447050</v>
      </c>
      <c r="G20" s="16">
        <f t="shared" si="0"/>
        <v>424004</v>
      </c>
    </row>
    <row r="21" spans="2:7" x14ac:dyDescent="0.4">
      <c r="B21" s="14"/>
      <c r="C21" s="19"/>
      <c r="D21" s="20" t="s">
        <v>24</v>
      </c>
      <c r="E21" s="21">
        <f>+E14+E15+E16+E17+E18+E19+E20</f>
        <v>96797053</v>
      </c>
      <c r="F21" s="22">
        <f>+F14+F15+F16+F17+F18+F19+F20</f>
        <v>90878359</v>
      </c>
      <c r="G21" s="21">
        <f t="shared" si="0"/>
        <v>5918694</v>
      </c>
    </row>
    <row r="22" spans="2:7" x14ac:dyDescent="0.4">
      <c r="B22" s="19"/>
      <c r="C22" s="23" t="s">
        <v>25</v>
      </c>
      <c r="D22" s="24"/>
      <c r="E22" s="25">
        <f xml:space="preserve"> +E13 - E21</f>
        <v>-329354</v>
      </c>
      <c r="F22" s="22">
        <f xml:space="preserve"> +F13 - F21</f>
        <v>-2857087</v>
      </c>
      <c r="G22" s="25">
        <f t="shared" si="0"/>
        <v>2527733</v>
      </c>
    </row>
    <row r="23" spans="2:7" x14ac:dyDescent="0.4">
      <c r="B23" s="10" t="s">
        <v>26</v>
      </c>
      <c r="C23" s="10" t="s">
        <v>9</v>
      </c>
      <c r="D23" s="15" t="s">
        <v>27</v>
      </c>
      <c r="E23" s="16">
        <v>270</v>
      </c>
      <c r="F23" s="13">
        <v>259</v>
      </c>
      <c r="G23" s="16">
        <f t="shared" si="0"/>
        <v>11</v>
      </c>
    </row>
    <row r="24" spans="2:7" x14ac:dyDescent="0.4">
      <c r="B24" s="14"/>
      <c r="C24" s="14"/>
      <c r="D24" s="15" t="s">
        <v>28</v>
      </c>
      <c r="E24" s="16">
        <v>623000</v>
      </c>
      <c r="F24" s="18">
        <v>283686</v>
      </c>
      <c r="G24" s="16">
        <f t="shared" si="0"/>
        <v>339314</v>
      </c>
    </row>
    <row r="25" spans="2:7" x14ac:dyDescent="0.4">
      <c r="B25" s="14"/>
      <c r="C25" s="19"/>
      <c r="D25" s="20" t="s">
        <v>29</v>
      </c>
      <c r="E25" s="21">
        <f>+E23+E24</f>
        <v>623270</v>
      </c>
      <c r="F25" s="22">
        <f>+F23+F24</f>
        <v>283945</v>
      </c>
      <c r="G25" s="21">
        <f t="shared" si="0"/>
        <v>339325</v>
      </c>
    </row>
    <row r="26" spans="2:7" ht="30" x14ac:dyDescent="0.4">
      <c r="B26" s="14"/>
      <c r="C26" s="26" t="s">
        <v>16</v>
      </c>
      <c r="D26" s="20" t="s">
        <v>30</v>
      </c>
      <c r="E26" s="21">
        <f>0</f>
        <v>0</v>
      </c>
      <c r="F26" s="22">
        <f>0</f>
        <v>0</v>
      </c>
      <c r="G26" s="21">
        <f t="shared" si="0"/>
        <v>0</v>
      </c>
    </row>
    <row r="27" spans="2:7" x14ac:dyDescent="0.4">
      <c r="B27" s="19"/>
      <c r="C27" s="23" t="s">
        <v>31</v>
      </c>
      <c r="D27" s="27"/>
      <c r="E27" s="28">
        <f xml:space="preserve"> +E25 - E26</f>
        <v>623270</v>
      </c>
      <c r="F27" s="22">
        <f xml:space="preserve"> +F25 - F26</f>
        <v>283945</v>
      </c>
      <c r="G27" s="28">
        <f t="shared" si="0"/>
        <v>339325</v>
      </c>
    </row>
    <row r="28" spans="2:7" x14ac:dyDescent="0.4">
      <c r="B28" s="23" t="s">
        <v>32</v>
      </c>
      <c r="C28" s="29"/>
      <c r="D28" s="24"/>
      <c r="E28" s="25">
        <f xml:space="preserve"> +E22 +E27</f>
        <v>293916</v>
      </c>
      <c r="F28" s="22">
        <f xml:space="preserve"> +F22 +F27</f>
        <v>-2573142</v>
      </c>
      <c r="G28" s="25">
        <f t="shared" si="0"/>
        <v>2867058</v>
      </c>
    </row>
    <row r="29" spans="2:7" ht="30" x14ac:dyDescent="0.4">
      <c r="B29" s="10" t="s">
        <v>33</v>
      </c>
      <c r="C29" s="30" t="s">
        <v>9</v>
      </c>
      <c r="D29" s="20" t="s">
        <v>34</v>
      </c>
      <c r="E29" s="21">
        <f>0</f>
        <v>0</v>
      </c>
      <c r="F29" s="22">
        <f>0</f>
        <v>0</v>
      </c>
      <c r="G29" s="21">
        <f t="shared" si="0"/>
        <v>0</v>
      </c>
    </row>
    <row r="30" spans="2:7" ht="30" x14ac:dyDescent="0.4">
      <c r="B30" s="14"/>
      <c r="C30" s="26" t="s">
        <v>16</v>
      </c>
      <c r="D30" s="20" t="s">
        <v>35</v>
      </c>
      <c r="E30" s="21">
        <f>0</f>
        <v>0</v>
      </c>
      <c r="F30" s="22">
        <f>0</f>
        <v>0</v>
      </c>
      <c r="G30" s="21">
        <f t="shared" si="0"/>
        <v>0</v>
      </c>
    </row>
    <row r="31" spans="2:7" x14ac:dyDescent="0.4">
      <c r="B31" s="19"/>
      <c r="C31" s="31" t="s">
        <v>36</v>
      </c>
      <c r="D31" s="32"/>
      <c r="E31" s="33">
        <f xml:space="preserve"> +E29 - E30</f>
        <v>0</v>
      </c>
      <c r="F31" s="22">
        <f xml:space="preserve"> +F29 - F30</f>
        <v>0</v>
      </c>
      <c r="G31" s="33">
        <f t="shared" si="0"/>
        <v>0</v>
      </c>
    </row>
    <row r="32" spans="2:7" x14ac:dyDescent="0.4">
      <c r="B32" s="23" t="s">
        <v>37</v>
      </c>
      <c r="C32" s="34"/>
      <c r="D32" s="35"/>
      <c r="E32" s="36">
        <f xml:space="preserve"> +E28 +E31</f>
        <v>293916</v>
      </c>
      <c r="F32" s="22">
        <f xml:space="preserve"> +F28 +F31</f>
        <v>-2573142</v>
      </c>
      <c r="G32" s="36">
        <f t="shared" si="0"/>
        <v>2867058</v>
      </c>
    </row>
    <row r="33" spans="2:7" x14ac:dyDescent="0.4">
      <c r="B33" s="37" t="s">
        <v>38</v>
      </c>
      <c r="C33" s="34" t="s">
        <v>39</v>
      </c>
      <c r="D33" s="35"/>
      <c r="E33" s="36">
        <v>-2930892</v>
      </c>
      <c r="F33" s="22">
        <v>580265</v>
      </c>
      <c r="G33" s="36">
        <f t="shared" si="0"/>
        <v>-3511157</v>
      </c>
    </row>
    <row r="34" spans="2:7" x14ac:dyDescent="0.4">
      <c r="B34" s="38"/>
      <c r="C34" s="34" t="s">
        <v>40</v>
      </c>
      <c r="D34" s="35"/>
      <c r="E34" s="36">
        <f xml:space="preserve"> +E32 +E33</f>
        <v>-2636976</v>
      </c>
      <c r="F34" s="22">
        <f xml:space="preserve"> +F32 +F33</f>
        <v>-1992877</v>
      </c>
      <c r="G34" s="36">
        <f t="shared" si="0"/>
        <v>-644099</v>
      </c>
    </row>
    <row r="35" spans="2:7" x14ac:dyDescent="0.4">
      <c r="B35" s="38"/>
      <c r="C35" s="34" t="s">
        <v>41</v>
      </c>
      <c r="D35" s="35"/>
      <c r="E35" s="36">
        <v>0</v>
      </c>
      <c r="F35" s="22">
        <v>0</v>
      </c>
      <c r="G35" s="36">
        <f t="shared" si="0"/>
        <v>0</v>
      </c>
    </row>
    <row r="36" spans="2:7" x14ac:dyDescent="0.4">
      <c r="B36" s="38"/>
      <c r="C36" s="34" t="s">
        <v>42</v>
      </c>
      <c r="D36" s="35"/>
      <c r="E36" s="36">
        <v>0</v>
      </c>
      <c r="F36" s="22">
        <v>0</v>
      </c>
      <c r="G36" s="36">
        <f t="shared" si="0"/>
        <v>0</v>
      </c>
    </row>
    <row r="37" spans="2:7" x14ac:dyDescent="0.4">
      <c r="B37" s="38"/>
      <c r="C37" s="34" t="s">
        <v>43</v>
      </c>
      <c r="D37" s="35"/>
      <c r="E37" s="36">
        <v>282132</v>
      </c>
      <c r="F37" s="22">
        <v>0</v>
      </c>
      <c r="G37" s="36">
        <f t="shared" si="0"/>
        <v>282132</v>
      </c>
    </row>
    <row r="38" spans="2:7" x14ac:dyDescent="0.4">
      <c r="B38" s="38"/>
      <c r="C38" s="34" t="s">
        <v>44</v>
      </c>
      <c r="D38" s="35"/>
      <c r="E38" s="36">
        <v>342330</v>
      </c>
      <c r="F38" s="22">
        <v>938015</v>
      </c>
      <c r="G38" s="36">
        <f t="shared" si="0"/>
        <v>-595685</v>
      </c>
    </row>
    <row r="39" spans="2:7" x14ac:dyDescent="0.4">
      <c r="B39" s="39"/>
      <c r="C39" s="34" t="s">
        <v>45</v>
      </c>
      <c r="D39" s="35"/>
      <c r="E39" s="36">
        <f xml:space="preserve"> +E34 +E35 +E36 +E37 - E38</f>
        <v>-2697174</v>
      </c>
      <c r="F39" s="22">
        <f xml:space="preserve"> +F34 +F35 +F36 +F37 - F38</f>
        <v>-2930892</v>
      </c>
      <c r="G39" s="36">
        <f t="shared" si="0"/>
        <v>233718</v>
      </c>
    </row>
  </sheetData>
  <mergeCells count="10">
    <mergeCell ref="B23:B27"/>
    <mergeCell ref="C23:C25"/>
    <mergeCell ref="B29:B31"/>
    <mergeCell ref="B33:B39"/>
    <mergeCell ref="B3:G3"/>
    <mergeCell ref="B5:G5"/>
    <mergeCell ref="B7:D7"/>
    <mergeCell ref="B8:B22"/>
    <mergeCell ref="C8:C13"/>
    <mergeCell ref="C14:C21"/>
  </mergeCells>
  <phoneticPr fontId="1"/>
  <pageMargins left="0.7" right="0.7" top="0.75" bottom="0.75" header="0.3" footer="0.3"/>
  <pageSetup paperSize="9" fitToHeight="0" orientation="portrait" r:id="rId1"/>
  <headerFooter>
    <oddHeader>&amp;L社会福祉法人泊村社会福祉協議会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2024-06-12T01:33:40Z</dcterms:created>
  <dcterms:modified xsi:type="dcterms:W3CDTF">2024-06-12T01:33:40Z</dcterms:modified>
</cp:coreProperties>
</file>